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5 год\август\"/>
    </mc:Choice>
  </mc:AlternateContent>
  <xr:revisionPtr revIDLastSave="0" documentId="13_ncr:1_{F456FC9B-86F6-4157-8118-2D4596C791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8" i="3" l="1"/>
  <c r="K49" i="3"/>
  <c r="K35" i="3"/>
  <c r="H64" i="3" l="1"/>
  <c r="F64" i="3"/>
  <c r="K32" i="3"/>
  <c r="K40" i="3"/>
  <c r="K19" i="3"/>
  <c r="J4" i="3"/>
  <c r="J18" i="3"/>
  <c r="J33" i="3"/>
  <c r="J42" i="3"/>
  <c r="J51" i="3"/>
  <c r="J54" i="3"/>
  <c r="J60" i="3"/>
  <c r="K5" i="3"/>
  <c r="K34" i="3"/>
  <c r="K55" i="3"/>
  <c r="K59" i="3"/>
  <c r="K63" i="3"/>
  <c r="K26" i="3"/>
  <c r="K69" i="3" l="1"/>
  <c r="K65" i="3"/>
  <c r="I70" i="3" l="1"/>
  <c r="I69" i="3"/>
  <c r="I68" i="3"/>
  <c r="I63" i="3"/>
  <c r="I62" i="3"/>
  <c r="I61" i="3"/>
  <c r="I59" i="3"/>
  <c r="I58" i="3"/>
  <c r="I57" i="3"/>
  <c r="I55" i="3"/>
  <c r="I53" i="3"/>
  <c r="I52" i="3"/>
  <c r="I50" i="3"/>
  <c r="I49" i="3"/>
  <c r="I45" i="3"/>
  <c r="I44" i="3"/>
  <c r="I43" i="3"/>
  <c r="I40" i="3"/>
  <c r="I38" i="3"/>
  <c r="I36" i="3"/>
  <c r="I35" i="3"/>
  <c r="I34" i="3"/>
  <c r="I32" i="3"/>
  <c r="I31" i="3"/>
  <c r="I30" i="3"/>
  <c r="I26" i="3"/>
  <c r="I21" i="3"/>
  <c r="I20" i="3"/>
  <c r="I19" i="3"/>
  <c r="I17" i="3"/>
  <c r="I16" i="3"/>
  <c r="I14" i="3"/>
  <c r="I12" i="3"/>
  <c r="I9" i="3"/>
  <c r="I7" i="3"/>
  <c r="I6" i="3"/>
  <c r="I5" i="3"/>
  <c r="G70" i="3"/>
  <c r="G69" i="3"/>
  <c r="G68" i="3"/>
  <c r="G63" i="3"/>
  <c r="G62" i="3"/>
  <c r="G61" i="3"/>
  <c r="G59" i="3"/>
  <c r="G58" i="3"/>
  <c r="G57" i="3"/>
  <c r="G55" i="3"/>
  <c r="G53" i="3"/>
  <c r="G52" i="3"/>
  <c r="G50" i="3"/>
  <c r="G49" i="3"/>
  <c r="G45" i="3"/>
  <c r="G44" i="3"/>
  <c r="G43" i="3"/>
  <c r="G40" i="3"/>
  <c r="G38" i="3"/>
  <c r="G36" i="3"/>
  <c r="G35" i="3"/>
  <c r="G34" i="3"/>
  <c r="G32" i="3"/>
  <c r="G31" i="3"/>
  <c r="G30" i="3"/>
  <c r="G26" i="3"/>
  <c r="G21" i="3"/>
  <c r="G20" i="3"/>
  <c r="G19" i="3"/>
  <c r="G17" i="3"/>
  <c r="G16" i="3"/>
  <c r="G14" i="3"/>
  <c r="G12" i="3"/>
  <c r="G9" i="3"/>
  <c r="G7" i="3"/>
  <c r="G6" i="3"/>
  <c r="G5" i="3"/>
  <c r="J22" i="3" l="1"/>
  <c r="J15" i="3"/>
  <c r="J69" i="3"/>
  <c r="J65" i="3"/>
  <c r="J39" i="3"/>
  <c r="H9" i="3"/>
  <c r="F9" i="3"/>
  <c r="K62" i="3"/>
  <c r="K61" i="3"/>
  <c r="K58" i="3"/>
  <c r="K57" i="3"/>
  <c r="K53" i="3"/>
  <c r="K52" i="3"/>
  <c r="K50" i="3"/>
  <c r="K45" i="3"/>
  <c r="K44" i="3"/>
  <c r="K43" i="3"/>
  <c r="K38" i="3"/>
  <c r="K36" i="3"/>
  <c r="K31" i="3"/>
  <c r="K30" i="3"/>
  <c r="K21" i="3"/>
  <c r="K20" i="3"/>
  <c r="K16" i="3"/>
  <c r="K14" i="3"/>
  <c r="K9" i="3"/>
  <c r="K7" i="3"/>
  <c r="K6" i="3"/>
  <c r="E65" i="3"/>
  <c r="D65" i="3"/>
  <c r="C65" i="3"/>
  <c r="E60" i="3"/>
  <c r="D60" i="3"/>
  <c r="C60" i="3"/>
  <c r="D54" i="3"/>
  <c r="E54" i="3"/>
  <c r="C54" i="3"/>
  <c r="C33" i="3"/>
  <c r="C22" i="3"/>
  <c r="E18" i="3"/>
  <c r="D18" i="3"/>
  <c r="C18" i="3"/>
  <c r="E15" i="3"/>
  <c r="D15" i="3"/>
  <c r="C15" i="3"/>
  <c r="C4" i="3"/>
  <c r="E51" i="3"/>
  <c r="G51" i="3" s="1"/>
  <c r="D51" i="3"/>
  <c r="C51" i="3"/>
  <c r="E42" i="3"/>
  <c r="G42" i="3" s="1"/>
  <c r="D42" i="3"/>
  <c r="C42" i="3"/>
  <c r="E39" i="3"/>
  <c r="K39" i="3" s="1"/>
  <c r="D39" i="3"/>
  <c r="C39" i="3"/>
  <c r="E33" i="3"/>
  <c r="G33" i="3" s="1"/>
  <c r="D33" i="3"/>
  <c r="G39" i="3" l="1"/>
  <c r="I39" i="3"/>
  <c r="G65" i="3"/>
  <c r="I65" i="3"/>
  <c r="G60" i="3"/>
  <c r="I60" i="3"/>
  <c r="I54" i="3"/>
  <c r="G54" i="3"/>
  <c r="I51" i="3"/>
  <c r="I42" i="3"/>
  <c r="I33" i="3"/>
  <c r="I18" i="3"/>
  <c r="G18" i="3"/>
  <c r="K15" i="3"/>
  <c r="I15" i="3"/>
  <c r="G15" i="3"/>
  <c r="J3" i="3"/>
  <c r="K60" i="3"/>
  <c r="K33" i="3"/>
  <c r="K54" i="3"/>
  <c r="K18" i="3"/>
  <c r="K42" i="3"/>
  <c r="K51" i="3"/>
  <c r="H6" i="3"/>
  <c r="F6" i="3"/>
  <c r="E69" i="3" l="1"/>
  <c r="D69" i="3"/>
  <c r="C69" i="3"/>
  <c r="E22" i="3"/>
  <c r="D22" i="3"/>
  <c r="F70" i="3"/>
  <c r="F68" i="3"/>
  <c r="F63" i="3"/>
  <c r="F62" i="3"/>
  <c r="F61" i="3"/>
  <c r="F59" i="3"/>
  <c r="F58" i="3"/>
  <c r="F57" i="3"/>
  <c r="F55" i="3"/>
  <c r="F53" i="3"/>
  <c r="F52" i="3"/>
  <c r="F50" i="3"/>
  <c r="F49" i="3"/>
  <c r="F45" i="3"/>
  <c r="F44" i="3"/>
  <c r="F43" i="3"/>
  <c r="F40" i="3"/>
  <c r="F38" i="3"/>
  <c r="F36" i="3"/>
  <c r="F35" i="3"/>
  <c r="F34" i="3"/>
  <c r="F32" i="3"/>
  <c r="F31" i="3"/>
  <c r="F30" i="3"/>
  <c r="F26" i="3"/>
  <c r="F21" i="3"/>
  <c r="F20" i="3"/>
  <c r="F19" i="3"/>
  <c r="F17" i="3"/>
  <c r="F16" i="3"/>
  <c r="F14" i="3"/>
  <c r="F12" i="3"/>
  <c r="F7" i="3"/>
  <c r="F5" i="3"/>
  <c r="H70" i="3"/>
  <c r="H69" i="3"/>
  <c r="H68" i="3"/>
  <c r="H63" i="3"/>
  <c r="H62" i="3"/>
  <c r="H61" i="3"/>
  <c r="H59" i="3"/>
  <c r="H58" i="3"/>
  <c r="H57" i="3"/>
  <c r="H55" i="3"/>
  <c r="H53" i="3"/>
  <c r="H52" i="3"/>
  <c r="H50" i="3"/>
  <c r="H49" i="3"/>
  <c r="H45" i="3"/>
  <c r="H44" i="3"/>
  <c r="H43" i="3"/>
  <c r="H40" i="3"/>
  <c r="H38" i="3"/>
  <c r="H36" i="3"/>
  <c r="H35" i="3"/>
  <c r="H34" i="3"/>
  <c r="H32" i="3"/>
  <c r="H31" i="3"/>
  <c r="H30" i="3"/>
  <c r="H26" i="3"/>
  <c r="H21" i="3"/>
  <c r="H20" i="3"/>
  <c r="H19" i="3"/>
  <c r="H17" i="3"/>
  <c r="H16" i="3"/>
  <c r="H14" i="3"/>
  <c r="H12" i="3"/>
  <c r="H7" i="3"/>
  <c r="H5" i="3"/>
  <c r="D4" i="3"/>
  <c r="D3" i="3" s="1"/>
  <c r="K22" i="3" l="1"/>
  <c r="I22" i="3"/>
  <c r="G22" i="3"/>
  <c r="F69" i="3"/>
  <c r="C3" i="3"/>
  <c r="H22" i="3"/>
  <c r="H65" i="3"/>
  <c r="H60" i="3"/>
  <c r="F22" i="3"/>
  <c r="F18" i="3"/>
  <c r="H18" i="3"/>
  <c r="F15" i="3"/>
  <c r="H54" i="3" l="1"/>
  <c r="F60" i="3"/>
  <c r="F65" i="3"/>
  <c r="H15" i="3"/>
  <c r="F54" i="3" l="1"/>
  <c r="F51" i="3" l="1"/>
  <c r="H51" i="3"/>
  <c r="E4" i="3"/>
  <c r="I4" i="3" l="1"/>
  <c r="G4" i="3"/>
  <c r="F4" i="3"/>
  <c r="E3" i="3"/>
  <c r="F42" i="3"/>
  <c r="H42" i="3"/>
  <c r="H4" i="3"/>
  <c r="I3" i="3" l="1"/>
  <c r="G3" i="3"/>
  <c r="H39" i="3"/>
  <c r="F39" i="3"/>
  <c r="F33" i="3" l="1"/>
  <c r="H33" i="3"/>
  <c r="H3" i="3" l="1"/>
  <c r="F3" i="3"/>
  <c r="K4" i="3"/>
  <c r="K3" i="3"/>
</calcChain>
</file>

<file path=xl/sharedStrings.xml><?xml version="1.0" encoding="utf-8"?>
<sst xmlns="http://schemas.openxmlformats.org/spreadsheetml/2006/main" count="148" uniqueCount="148">
  <si>
    <t>РАСХОДЫ БЮДЖЕТА - ВСЕГО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</si>
  <si>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</si>
  <si>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</si>
  <si>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</si>
  <si>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</si>
  <si>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</si>
  <si>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</si>
  <si>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</si>
  <si>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</si>
  <si>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</si>
  <si>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</si>
  <si>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</si>
  <si>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</si>
  <si>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</si>
  <si>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</si>
  <si>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0110</t>
  </si>
  <si>
    <t>Фундаментальные исследования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</si>
  <si>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</si>
  <si>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</si>
  <si>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</si>
  <si>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</si>
  <si>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</si>
  <si>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</si>
  <si>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</si>
  <si>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</si>
  <si>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</si>
  <si>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</si>
  <si>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0204</t>
  </si>
  <si>
    <t>Мобилизационная подготовка экономики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</si>
  <si>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</si>
  <si>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</si>
  <si>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</si>
  <si>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</si>
  <si>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</si>
  <si>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</si>
  <si>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</si>
  <si>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</si>
  <si>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</si>
  <si>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</si>
  <si>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</si>
  <si>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</si>
  <si>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</si>
  <si>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0404</t>
  </si>
  <si>
    <t>Воспроизводство минерально-сырьевой базы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</si>
  <si>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</si>
  <si>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</si>
  <si>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</si>
  <si>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</si>
  <si>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</si>
  <si>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</si>
  <si>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</si>
  <si>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</si>
  <si>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</si>
  <si>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</si>
  <si>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</si>
  <si>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</si>
  <si>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</si>
  <si>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</si>
  <si>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</si>
  <si>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</si>
  <si>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</si>
  <si>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</si>
  <si>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</si>
  <si>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</si>
  <si>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</si>
  <si>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</si>
  <si>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</si>
  <si>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 в области жилищно-коммунального хозяйства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</si>
  <si>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</si>
  <si>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</si>
  <si>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</si>
  <si>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</si>
  <si>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</si>
  <si>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</si>
  <si>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</si>
  <si>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</si>
  <si>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</si>
  <si>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</si>
  <si>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</si>
  <si>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</si>
  <si>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</si>
  <si>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</si>
  <si>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</si>
  <si>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</si>
  <si>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</si>
  <si>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</si>
  <si>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</si>
  <si>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</si>
  <si>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</si>
  <si>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Высшее образование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</si>
  <si>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</si>
  <si>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</si>
  <si>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</si>
  <si>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</si>
  <si>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</si>
  <si>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</si>
  <si>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</si>
  <si>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</si>
  <si>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</si>
  <si>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</si>
  <si>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</si>
  <si>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</si>
  <si>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</si>
  <si>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</si>
  <si>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</si>
  <si>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</si>
  <si>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</si>
  <si>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</si>
  <si>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</si>
  <si>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</si>
  <si>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</si>
  <si>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</si>
  <si>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</si>
  <si>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</si>
  <si>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</si>
  <si>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</si>
  <si>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</si>
  <si>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</si>
  <si>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</si>
  <si>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</si>
  <si>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</si>
  <si>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</si>
  <si>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</si>
  <si>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</si>
  <si>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</si>
  <si>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</si>
  <si>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</si>
  <si>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</si>
  <si>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</si>
  <si>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</si>
  <si>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</si>
  <si>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</si>
  <si>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</si>
  <si>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</si>
  <si>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Код</t>
  </si>
  <si>
    <t>Наименование разделов, подразделов</t>
  </si>
  <si>
    <t>* В соответствии с отчетом об исполнении бюджета</t>
  </si>
  <si>
    <t>Гражданская оборона</t>
  </si>
  <si>
    <t>Темп роста к соответствующему периоду 2024 года, %</t>
  </si>
  <si>
    <t>Отклонение фактических расходов от значений по отчету ф. 0503117 План, тыс. руб.</t>
  </si>
  <si>
    <r>
      <t>Утвержденные бюджетные значения на 
2025 год
 (Р</t>
    </r>
    <r>
      <rPr>
        <b/>
        <sz val="10"/>
        <rFont val="Times New Roman"/>
        <family val="1"/>
        <charset val="204"/>
      </rPr>
      <t>ешением о бюджете от 29.01.2025 
№ 1/2025-НА</t>
    </r>
    <r>
      <rPr>
        <sz val="10"/>
        <rFont val="Times New Roman"/>
        <family val="1"/>
        <charset val="204"/>
      </rPr>
      <t>), 
тыс. руб.</t>
    </r>
  </si>
  <si>
    <t>Отклонение фактических расходов от утвержденных значений Решением о бюджете от 29.01.2025 
№ 1/2025-НА), 
тыс. руб.</t>
  </si>
  <si>
    <t>% исполнения от утвержденных бюджетных значений 
( (Решением о бюджете от 29.01.2025
№ 1/2025-НА)</t>
  </si>
  <si>
    <t>% исполнения от утвержденных бюджетных значений по отчету 
ф. 0503117 План</t>
  </si>
  <si>
    <t>Сведения об исполнении бюджета городского округа Реутов по расходам в части распределения ассигнований по разделам и подразделам классификации расходов 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городского округа Реутов  в сравнении с соответствующим периодом прошлого года (по состоянию на 01.09.2025)</t>
  </si>
  <si>
    <r>
      <t xml:space="preserve">Плановые значения (согласно отчета по ф. 0503117 ПЛАН) на </t>
    </r>
    <r>
      <rPr>
        <b/>
        <sz val="10"/>
        <rFont val="Times New Roman"/>
        <family val="1"/>
        <charset val="204"/>
      </rPr>
      <t>01.09.2025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</si>
  <si>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01.09.2025</t>
    </r>
    <r>
      <rPr>
        <sz val="10"/>
        <rFont val="Times New Roman"/>
        <family val="1"/>
        <charset val="204"/>
      </rPr>
      <t>, 
тыс. руб.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</si>
  <si>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01.09.2024</t>
    </r>
    <r>
      <rPr>
        <sz val="10"/>
        <rFont val="Times New Roman"/>
        <family val="1"/>
        <charset val="204"/>
      </rPr>
      <t>, 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</si>
</sst>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9" fontId="4" fillId="0" borderId="0" xfId="0" applyNumberFormat="1" applyFont="1"/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" fontId="5" fillId="2" borderId="14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164" fontId="6" fillId="2" borderId="21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27" xfId="0" applyNumberFormat="1" applyFont="1" applyFill="1" applyBorder="1" applyAlignment="1">
      <alignment horizontal="center" vertical="center" wrapText="1"/>
    </xf>
    <xf numFmtId="164" fontId="6" fillId="2" borderId="28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164" fontId="5" fillId="2" borderId="28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zoomScaleNormal="100" zoomScaleSheetLayoutView="70" workbookViewId="0">
      <selection activeCell="E68" sqref="E68"/>
    </sheetView>
  </sheetViews>
  <sheetFormatPr defaultRowHeight="15" x14ac:dyDescent="0.25"/>
  <cols>
    <col min="1" max="1" width="6.7109375" customWidth="1"/>
    <col min="2" max="2" width="54.28515625" customWidth="1"/>
    <col min="3" max="3" width="15.42578125" customWidth="1"/>
    <col min="4" max="4" width="14" customWidth="1"/>
    <col min="5" max="5" width="13.7109375" customWidth="1"/>
    <col min="6" max="6" width="15.42578125" customWidth="1"/>
    <col min="7" max="7" width="13.28515625" customWidth="1"/>
    <col min="8" max="9" width="13.42578125" customWidth="1"/>
    <col min="10" max="10" width="15.42578125" customWidth="1"/>
    <col min="11" max="11" width="17.140625" customWidth="1"/>
  </cols>
  <sheetData>
    <row r="1" spans="1:11" ht="93.75" customHeight="1" thickBot="1" x14ac:dyDescent="0.3">
      <c r="A1" s="40" t="s">
        <v>144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30.5" customHeight="1" thickBot="1" x14ac:dyDescent="0.3">
      <c r="A2" s="35" t="s">
        <v>134</v>
      </c>
      <c r="B2" s="35" t="s">
        <v>135</v>
      </c>
      <c r="C2" s="36" t="s">
        <v>140</v>
      </c>
      <c r="D2" s="36" t="s">
        <v>145</v>
      </c>
      <c r="E2" s="36" t="s">
        <v>146</v>
      </c>
      <c r="F2" s="36" t="s">
        <v>141</v>
      </c>
      <c r="G2" s="30" t="s">
        <v>142</v>
      </c>
      <c r="H2" s="30" t="s">
        <v>139</v>
      </c>
      <c r="I2" s="30" t="s">
        <v>143</v>
      </c>
      <c r="J2" s="36" t="s">
        <v>147</v>
      </c>
      <c r="K2" s="36" t="s">
        <v>138</v>
      </c>
    </row>
    <row r="3" spans="1:11" ht="24" customHeight="1" thickBot="1" x14ac:dyDescent="0.3">
      <c r="A3" s="11"/>
      <c r="B3" s="15" t="s">
        <v>0</v>
      </c>
      <c r="C3" s="6">
        <f>SUM(C4,C15,C18,C22,C33,C39,C42,C51,C54,C60,C65,C69)</f>
        <v>7211407.3990800008</v>
      </c>
      <c r="D3" s="6">
        <f>SUM(D4,D15,D18,D22,D33,D39,D42,D51,D54,D60,D65,D69)</f>
        <v>7237587.3895999994</v>
      </c>
      <c r="E3" s="6">
        <f>SUM(E4,E15,E18,E22,E33,E39,E42,E51,E54,E60,E65,E69)</f>
        <v>4359740.1894899998</v>
      </c>
      <c r="F3" s="19">
        <f>SUM(E3-C3)</f>
        <v>-2851667.209590001</v>
      </c>
      <c r="G3" s="37">
        <f>E3/C3*100</f>
        <v>60.456162690880511</v>
      </c>
      <c r="H3" s="9">
        <f>SUM(E3-D3)</f>
        <v>-2877847.2001099996</v>
      </c>
      <c r="I3" s="37">
        <f>E3/D3*100</f>
        <v>60.23747907700151</v>
      </c>
      <c r="J3" s="9">
        <f>SUM(J4,J15,J18,J22,J33,J39,J42,J51,J54,J60,J65,J69)</f>
        <v>3544600.8322300003</v>
      </c>
      <c r="K3" s="6">
        <f>E3/J3*100</f>
        <v>122.99664746022118</v>
      </c>
    </row>
    <row r="4" spans="1:11" ht="15.75" thickBot="1" x14ac:dyDescent="0.3">
      <c r="A4" s="11" t="s">
        <v>1</v>
      </c>
      <c r="B4" s="15" t="s">
        <v>2</v>
      </c>
      <c r="C4" s="6">
        <f>SUM(C5:C14)</f>
        <v>1093647.51942</v>
      </c>
      <c r="D4" s="6">
        <f>SUM(D5:D14)</f>
        <v>922639.83193999995</v>
      </c>
      <c r="E4" s="9">
        <f>SUM(E5:E14)</f>
        <v>541673.13345999992</v>
      </c>
      <c r="F4" s="19">
        <f>SUM(E4-C4)</f>
        <v>-551974.3859600001</v>
      </c>
      <c r="G4" s="37">
        <f t="shared" ref="G4:G65" si="0">E4/C4*100</f>
        <v>49.529041472820083</v>
      </c>
      <c r="H4" s="9">
        <f>SUM(E4-D4)</f>
        <v>-380966.69848000002</v>
      </c>
      <c r="I4" s="37">
        <f t="shared" ref="I4:I65" si="1">E4/D4*100</f>
        <v>58.7090557667605</v>
      </c>
      <c r="J4" s="9">
        <f>SUM(J5:J14)</f>
        <v>418279.02903999999</v>
      </c>
      <c r="K4" s="6">
        <f>E4/J4*100</f>
        <v>129.50042814797672</v>
      </c>
    </row>
    <row r="5" spans="1:11" ht="24" x14ac:dyDescent="0.25">
      <c r="A5" s="12" t="s">
        <v>3</v>
      </c>
      <c r="B5" s="16" t="s">
        <v>4</v>
      </c>
      <c r="C5" s="7">
        <v>13062.27</v>
      </c>
      <c r="D5" s="7">
        <v>13362.27</v>
      </c>
      <c r="E5" s="3">
        <v>7609.44895</v>
      </c>
      <c r="F5" s="20">
        <f>SUM(E5-C5)</f>
        <v>-5452.8210500000005</v>
      </c>
      <c r="G5" s="33">
        <f t="shared" si="0"/>
        <v>58.255180378295655</v>
      </c>
      <c r="H5" s="3">
        <f>SUM(E5-D5)</f>
        <v>-5752.8210500000005</v>
      </c>
      <c r="I5" s="33">
        <f t="shared" si="1"/>
        <v>56.947277296447382</v>
      </c>
      <c r="J5" s="3">
        <v>2030.6315400000001</v>
      </c>
      <c r="K5" s="23">
        <f t="shared" ref="K5:K60" si="2">E5/J5*100</f>
        <v>374.73312120425351</v>
      </c>
    </row>
    <row r="6" spans="1:11" ht="36" x14ac:dyDescent="0.25">
      <c r="A6" s="13" t="s">
        <v>5</v>
      </c>
      <c r="B6" s="17" t="s">
        <v>6</v>
      </c>
      <c r="C6" s="4">
        <v>6378.98</v>
      </c>
      <c r="D6" s="4">
        <v>6378.98</v>
      </c>
      <c r="E6" s="5">
        <v>4028.46875</v>
      </c>
      <c r="F6" s="20">
        <f>SUM(E6-C6)</f>
        <v>-2350.5112499999996</v>
      </c>
      <c r="G6" s="31">
        <f t="shared" si="0"/>
        <v>63.152239856528794</v>
      </c>
      <c r="H6" s="3">
        <f>SUM(E6-D6)</f>
        <v>-2350.5112499999996</v>
      </c>
      <c r="I6" s="31">
        <f t="shared" si="1"/>
        <v>63.152239856528794</v>
      </c>
      <c r="J6" s="5">
        <v>1822.2710400000001</v>
      </c>
      <c r="K6" s="23">
        <f t="shared" si="2"/>
        <v>221.06858209193732</v>
      </c>
    </row>
    <row r="7" spans="1:11" ht="36" x14ac:dyDescent="0.25">
      <c r="A7" s="13" t="s">
        <v>7</v>
      </c>
      <c r="B7" s="17" t="s">
        <v>8</v>
      </c>
      <c r="C7" s="4">
        <v>385089.29488</v>
      </c>
      <c r="D7" s="4">
        <v>428733.54141000001</v>
      </c>
      <c r="E7" s="5">
        <v>242655.65338999999</v>
      </c>
      <c r="F7" s="20">
        <f t="shared" ref="F7:F61" si="3">SUM(E7-C7)</f>
        <v>-142433.64149000001</v>
      </c>
      <c r="G7" s="31">
        <f t="shared" si="0"/>
        <v>63.012827574346197</v>
      </c>
      <c r="H7" s="3">
        <f t="shared" ref="H7:H61" si="4">SUM(E7-D7)</f>
        <v>-186077.88802000001</v>
      </c>
      <c r="I7" s="31">
        <f t="shared" si="1"/>
        <v>56.598243419902431</v>
      </c>
      <c r="J7" s="5">
        <v>185938.39741000001</v>
      </c>
      <c r="K7" s="23">
        <f t="shared" si="2"/>
        <v>130.50325095302219</v>
      </c>
    </row>
    <row r="8" spans="1:11" x14ac:dyDescent="0.25">
      <c r="A8" s="13" t="s">
        <v>9</v>
      </c>
      <c r="B8" s="17" t="s">
        <v>10</v>
      </c>
      <c r="C8" s="4"/>
      <c r="D8" s="4"/>
      <c r="E8" s="5"/>
      <c r="F8" s="20"/>
      <c r="G8" s="31"/>
      <c r="H8" s="3"/>
      <c r="I8" s="31"/>
      <c r="J8" s="5"/>
      <c r="K8" s="23"/>
    </row>
    <row r="9" spans="1:11" ht="24" x14ac:dyDescent="0.25">
      <c r="A9" s="13" t="s">
        <v>11</v>
      </c>
      <c r="B9" s="17" t="s">
        <v>12</v>
      </c>
      <c r="C9" s="4">
        <v>46738.07</v>
      </c>
      <c r="D9" s="4">
        <v>48098.296649999997</v>
      </c>
      <c r="E9" s="5">
        <v>29621.44441</v>
      </c>
      <c r="F9" s="20">
        <f t="shared" si="3"/>
        <v>-17116.62559</v>
      </c>
      <c r="G9" s="31">
        <f t="shared" si="0"/>
        <v>63.377551554867374</v>
      </c>
      <c r="H9" s="3">
        <f t="shared" si="4"/>
        <v>-18476.852239999997</v>
      </c>
      <c r="I9" s="31">
        <f t="shared" si="1"/>
        <v>61.585225409432468</v>
      </c>
      <c r="J9" s="5">
        <v>30134.370640000001</v>
      </c>
      <c r="K9" s="23">
        <f t="shared" si="2"/>
        <v>98.297869777578342</v>
      </c>
    </row>
    <row r="10" spans="1:11" x14ac:dyDescent="0.25">
      <c r="A10" s="13" t="s">
        <v>13</v>
      </c>
      <c r="B10" s="17" t="s">
        <v>14</v>
      </c>
      <c r="C10" s="4"/>
      <c r="D10" s="4"/>
      <c r="E10" s="5"/>
      <c r="F10" s="20"/>
      <c r="G10" s="31"/>
      <c r="H10" s="3"/>
      <c r="I10" s="31"/>
      <c r="J10" s="5">
        <v>5643.11</v>
      </c>
      <c r="K10" s="23"/>
    </row>
    <row r="11" spans="1:11" x14ac:dyDescent="0.25">
      <c r="A11" s="13" t="s">
        <v>15</v>
      </c>
      <c r="B11" s="17" t="s">
        <v>16</v>
      </c>
      <c r="C11" s="4"/>
      <c r="D11" s="4"/>
      <c r="E11" s="5"/>
      <c r="F11" s="20"/>
      <c r="G11" s="31"/>
      <c r="H11" s="3"/>
      <c r="I11" s="31"/>
      <c r="J11" s="5"/>
      <c r="K11" s="23"/>
    </row>
    <row r="12" spans="1:11" x14ac:dyDescent="0.25">
      <c r="A12" s="13" t="s">
        <v>17</v>
      </c>
      <c r="B12" s="17" t="s">
        <v>18</v>
      </c>
      <c r="C12" s="4">
        <v>5000</v>
      </c>
      <c r="D12" s="4">
        <v>5000</v>
      </c>
      <c r="E12" s="5">
        <v>0</v>
      </c>
      <c r="F12" s="20">
        <f t="shared" si="3"/>
        <v>-5000</v>
      </c>
      <c r="G12" s="31">
        <f t="shared" si="0"/>
        <v>0</v>
      </c>
      <c r="H12" s="3">
        <f t="shared" si="4"/>
        <v>-5000</v>
      </c>
      <c r="I12" s="31">
        <f t="shared" si="1"/>
        <v>0</v>
      </c>
      <c r="J12" s="5">
        <v>0</v>
      </c>
      <c r="K12" s="23"/>
    </row>
    <row r="13" spans="1:11" ht="24" x14ac:dyDescent="0.25">
      <c r="A13" s="13" t="s">
        <v>19</v>
      </c>
      <c r="B13" s="17" t="s">
        <v>20</v>
      </c>
      <c r="C13" s="4"/>
      <c r="D13" s="4"/>
      <c r="E13" s="5"/>
      <c r="F13" s="20"/>
      <c r="G13" s="31"/>
      <c r="H13" s="3"/>
      <c r="I13" s="31"/>
      <c r="J13" s="5"/>
      <c r="K13" s="23"/>
    </row>
    <row r="14" spans="1:11" ht="15.75" thickBot="1" x14ac:dyDescent="0.3">
      <c r="A14" s="14" t="s">
        <v>21</v>
      </c>
      <c r="B14" s="18" t="s">
        <v>22</v>
      </c>
      <c r="C14" s="8">
        <v>637378.90454000002</v>
      </c>
      <c r="D14" s="8">
        <v>421066.74388000002</v>
      </c>
      <c r="E14" s="10">
        <v>257758.11796</v>
      </c>
      <c r="F14" s="29">
        <f t="shared" si="3"/>
        <v>-379620.78658000001</v>
      </c>
      <c r="G14" s="32">
        <f t="shared" si="0"/>
        <v>40.440327742887177</v>
      </c>
      <c r="H14" s="27">
        <f t="shared" si="4"/>
        <v>-163308.62592000002</v>
      </c>
      <c r="I14" s="32">
        <f t="shared" si="1"/>
        <v>61.215501272990245</v>
      </c>
      <c r="J14" s="10">
        <v>192710.24841</v>
      </c>
      <c r="K14" s="25">
        <f t="shared" si="2"/>
        <v>133.75423470557084</v>
      </c>
    </row>
    <row r="15" spans="1:11" ht="15.75" thickBot="1" x14ac:dyDescent="0.3">
      <c r="A15" s="11" t="s">
        <v>23</v>
      </c>
      <c r="B15" s="15" t="s">
        <v>24</v>
      </c>
      <c r="C15" s="6">
        <f>SUM(C16:C17)</f>
        <v>9768.3799999999992</v>
      </c>
      <c r="D15" s="6">
        <f t="shared" ref="D15:E15" si="5">SUM(D16:D17)</f>
        <v>9794.25</v>
      </c>
      <c r="E15" s="6">
        <f t="shared" si="5"/>
        <v>5742.2844800000003</v>
      </c>
      <c r="F15" s="28">
        <f t="shared" si="3"/>
        <v>-4026.0955199999989</v>
      </c>
      <c r="G15" s="34">
        <f t="shared" si="0"/>
        <v>58.784409287926977</v>
      </c>
      <c r="H15" s="26">
        <f t="shared" si="4"/>
        <v>-4051.9655199999997</v>
      </c>
      <c r="I15" s="34">
        <f t="shared" si="1"/>
        <v>58.629139341960844</v>
      </c>
      <c r="J15" s="9">
        <f>SUM(J16:J17)</f>
        <v>4694.1163800000004</v>
      </c>
      <c r="K15" s="6">
        <f t="shared" si="2"/>
        <v>122.32940164129462</v>
      </c>
    </row>
    <row r="16" spans="1:11" x14ac:dyDescent="0.25">
      <c r="A16" s="12" t="s">
        <v>25</v>
      </c>
      <c r="B16" s="16" t="s">
        <v>26</v>
      </c>
      <c r="C16" s="7">
        <v>9286.8799999999992</v>
      </c>
      <c r="D16" s="7">
        <v>9312.75</v>
      </c>
      <c r="E16" s="3">
        <v>5679.2844800000003</v>
      </c>
      <c r="F16" s="20">
        <f t="shared" si="3"/>
        <v>-3607.5955199999989</v>
      </c>
      <c r="G16" s="33">
        <f t="shared" si="0"/>
        <v>61.153848009234544</v>
      </c>
      <c r="H16" s="3">
        <f t="shared" si="4"/>
        <v>-3633.4655199999997</v>
      </c>
      <c r="I16" s="33">
        <f t="shared" si="1"/>
        <v>60.983968000859036</v>
      </c>
      <c r="J16" s="3">
        <v>4694.1163800000004</v>
      </c>
      <c r="K16" s="24">
        <f t="shared" si="2"/>
        <v>120.98729601586913</v>
      </c>
    </row>
    <row r="17" spans="1:11" ht="15.75" thickBot="1" x14ac:dyDescent="0.3">
      <c r="A17" s="14" t="s">
        <v>27</v>
      </c>
      <c r="B17" s="18" t="s">
        <v>28</v>
      </c>
      <c r="C17" s="8">
        <v>481.5</v>
      </c>
      <c r="D17" s="8">
        <v>481.5</v>
      </c>
      <c r="E17" s="10">
        <v>63</v>
      </c>
      <c r="F17" s="29">
        <f t="shared" si="3"/>
        <v>-418.5</v>
      </c>
      <c r="G17" s="32">
        <f t="shared" si="0"/>
        <v>13.084112149532709</v>
      </c>
      <c r="H17" s="27">
        <f t="shared" si="4"/>
        <v>-418.5</v>
      </c>
      <c r="I17" s="32">
        <f t="shared" si="1"/>
        <v>13.084112149532709</v>
      </c>
      <c r="J17" s="10">
        <v>0</v>
      </c>
      <c r="K17" s="25"/>
    </row>
    <row r="18" spans="1:11" ht="24.75" thickBot="1" x14ac:dyDescent="0.3">
      <c r="A18" s="11" t="s">
        <v>29</v>
      </c>
      <c r="B18" s="15" t="s">
        <v>30</v>
      </c>
      <c r="C18" s="6">
        <f>SUM(C19:C21)</f>
        <v>108057.38999999998</v>
      </c>
      <c r="D18" s="6">
        <f t="shared" ref="D18:E18" si="6">SUM(D19:D21)</f>
        <v>134966.01667000001</v>
      </c>
      <c r="E18" s="6">
        <f t="shared" si="6"/>
        <v>47346.340720000007</v>
      </c>
      <c r="F18" s="28">
        <f t="shared" si="3"/>
        <v>-60711.049279999977</v>
      </c>
      <c r="G18" s="34">
        <f t="shared" si="0"/>
        <v>43.815921076753767</v>
      </c>
      <c r="H18" s="26">
        <f t="shared" si="4"/>
        <v>-87619.675950000004</v>
      </c>
      <c r="I18" s="34">
        <f t="shared" si="1"/>
        <v>35.080194176408604</v>
      </c>
      <c r="J18" s="9">
        <f>SUM(J19:J21)</f>
        <v>39709.220679999999</v>
      </c>
      <c r="K18" s="6">
        <f t="shared" si="2"/>
        <v>119.23261124045814</v>
      </c>
    </row>
    <row r="19" spans="1:11" ht="15.75" thickBot="1" x14ac:dyDescent="0.3">
      <c r="A19" s="12" t="s">
        <v>31</v>
      </c>
      <c r="B19" s="16" t="s">
        <v>137</v>
      </c>
      <c r="C19" s="7">
        <v>4612.5200000000004</v>
      </c>
      <c r="D19" s="7">
        <v>4583.0276000000003</v>
      </c>
      <c r="E19" s="3">
        <v>3133.7786000000001</v>
      </c>
      <c r="F19" s="20">
        <f t="shared" si="3"/>
        <v>-1478.7414000000003</v>
      </c>
      <c r="G19" s="33">
        <f t="shared" si="0"/>
        <v>67.940704864152352</v>
      </c>
      <c r="H19" s="3">
        <f t="shared" si="4"/>
        <v>-1449.2490000000003</v>
      </c>
      <c r="I19" s="33">
        <f t="shared" si="1"/>
        <v>68.377912452458276</v>
      </c>
      <c r="J19" s="3">
        <v>3997.91786</v>
      </c>
      <c r="K19" s="6">
        <f t="shared" si="2"/>
        <v>78.385267275101043</v>
      </c>
    </row>
    <row r="20" spans="1:11" ht="22.5" customHeight="1" x14ac:dyDescent="0.25">
      <c r="A20" s="13" t="s">
        <v>33</v>
      </c>
      <c r="B20" s="17" t="s">
        <v>32</v>
      </c>
      <c r="C20" s="4">
        <v>38027.519999999997</v>
      </c>
      <c r="D20" s="4">
        <v>38027.519999999997</v>
      </c>
      <c r="E20" s="5">
        <v>24114.172610000001</v>
      </c>
      <c r="F20" s="20">
        <f t="shared" si="3"/>
        <v>-13913.347389999995</v>
      </c>
      <c r="G20" s="31">
        <f t="shared" si="0"/>
        <v>63.412425027979744</v>
      </c>
      <c r="H20" s="3">
        <f t="shared" si="4"/>
        <v>-13913.347389999995</v>
      </c>
      <c r="I20" s="31">
        <f t="shared" si="1"/>
        <v>63.412425027979744</v>
      </c>
      <c r="J20" s="5">
        <v>21784.542529999999</v>
      </c>
      <c r="K20" s="23">
        <f t="shared" si="2"/>
        <v>110.69395915379823</v>
      </c>
    </row>
    <row r="21" spans="1:11" ht="24.75" thickBot="1" x14ac:dyDescent="0.3">
      <c r="A21" s="14" t="s">
        <v>34</v>
      </c>
      <c r="B21" s="18" t="s">
        <v>35</v>
      </c>
      <c r="C21" s="8">
        <v>65417.35</v>
      </c>
      <c r="D21" s="8">
        <v>92355.469070000006</v>
      </c>
      <c r="E21" s="10">
        <v>20098.389510000001</v>
      </c>
      <c r="F21" s="29">
        <f t="shared" si="3"/>
        <v>-45318.960489999998</v>
      </c>
      <c r="G21" s="32">
        <f t="shared" si="0"/>
        <v>30.723331822521093</v>
      </c>
      <c r="H21" s="27">
        <f t="shared" si="4"/>
        <v>-72257.079560000013</v>
      </c>
      <c r="I21" s="32">
        <f t="shared" si="1"/>
        <v>21.761991696200045</v>
      </c>
      <c r="J21" s="10">
        <v>13926.76029</v>
      </c>
      <c r="K21" s="25">
        <f t="shared" si="2"/>
        <v>144.31489514780756</v>
      </c>
    </row>
    <row r="22" spans="1:11" ht="15.75" thickBot="1" x14ac:dyDescent="0.3">
      <c r="A22" s="11" t="s">
        <v>36</v>
      </c>
      <c r="B22" s="15" t="s">
        <v>37</v>
      </c>
      <c r="C22" s="6">
        <f>SUM(C23:C32)</f>
        <v>303230.30929999996</v>
      </c>
      <c r="D22" s="6">
        <f t="shared" ref="D22:E22" si="7">SUM(D23:D32)</f>
        <v>328405.81909999996</v>
      </c>
      <c r="E22" s="6">
        <f t="shared" si="7"/>
        <v>193774.88393000004</v>
      </c>
      <c r="F22" s="19">
        <f t="shared" si="3"/>
        <v>-109455.42536999992</v>
      </c>
      <c r="G22" s="37">
        <f t="shared" si="0"/>
        <v>63.903534042268006</v>
      </c>
      <c r="H22" s="9">
        <f t="shared" si="4"/>
        <v>-134630.93516999992</v>
      </c>
      <c r="I22" s="37">
        <f t="shared" si="1"/>
        <v>59.004704746414781</v>
      </c>
      <c r="J22" s="9">
        <f>SUM(J23:J32)</f>
        <v>211312.25430000003</v>
      </c>
      <c r="K22" s="6">
        <f t="shared" si="2"/>
        <v>91.700731967440845</v>
      </c>
    </row>
    <row r="23" spans="1:11" x14ac:dyDescent="0.25">
      <c r="A23" s="12" t="s">
        <v>38</v>
      </c>
      <c r="B23" s="16" t="s">
        <v>39</v>
      </c>
      <c r="C23" s="7"/>
      <c r="D23" s="7"/>
      <c r="E23" s="3"/>
      <c r="F23" s="20"/>
      <c r="G23" s="33"/>
      <c r="H23" s="3"/>
      <c r="I23" s="33"/>
      <c r="J23" s="3"/>
      <c r="K23" s="24"/>
    </row>
    <row r="24" spans="1:11" x14ac:dyDescent="0.25">
      <c r="A24" s="13" t="s">
        <v>40</v>
      </c>
      <c r="B24" s="17" t="s">
        <v>41</v>
      </c>
      <c r="C24" s="4"/>
      <c r="D24" s="4"/>
      <c r="E24" s="5"/>
      <c r="F24" s="20"/>
      <c r="G24" s="31"/>
      <c r="H24" s="3"/>
      <c r="I24" s="31"/>
      <c r="J24" s="5"/>
      <c r="K24" s="23"/>
    </row>
    <row r="25" spans="1:11" x14ac:dyDescent="0.25">
      <c r="A25" s="13" t="s">
        <v>42</v>
      </c>
      <c r="B25" s="17" t="s">
        <v>43</v>
      </c>
      <c r="C25" s="4"/>
      <c r="D25" s="4"/>
      <c r="E25" s="5"/>
      <c r="F25" s="20"/>
      <c r="G25" s="31"/>
      <c r="H25" s="3"/>
      <c r="I25" s="31"/>
      <c r="J25" s="5"/>
      <c r="K25" s="23"/>
    </row>
    <row r="26" spans="1:11" x14ac:dyDescent="0.25">
      <c r="A26" s="13" t="s">
        <v>44</v>
      </c>
      <c r="B26" s="17" t="s">
        <v>45</v>
      </c>
      <c r="C26" s="4">
        <v>999</v>
      </c>
      <c r="D26" s="4">
        <v>999</v>
      </c>
      <c r="E26" s="5">
        <v>475.58089000000001</v>
      </c>
      <c r="F26" s="20">
        <f t="shared" si="3"/>
        <v>-523.41911000000005</v>
      </c>
      <c r="G26" s="31">
        <f t="shared" si="0"/>
        <v>47.605694694694698</v>
      </c>
      <c r="H26" s="3">
        <f t="shared" si="4"/>
        <v>-523.41911000000005</v>
      </c>
      <c r="I26" s="31">
        <f t="shared" si="1"/>
        <v>47.605694694694698</v>
      </c>
      <c r="J26" s="5">
        <v>409.86768000000001</v>
      </c>
      <c r="K26" s="23">
        <f t="shared" si="2"/>
        <v>116.03278648367687</v>
      </c>
    </row>
    <row r="27" spans="1:11" x14ac:dyDescent="0.25">
      <c r="A27" s="13" t="s">
        <v>46</v>
      </c>
      <c r="B27" s="17" t="s">
        <v>47</v>
      </c>
      <c r="C27" s="4"/>
      <c r="D27" s="4"/>
      <c r="E27" s="5"/>
      <c r="F27" s="20"/>
      <c r="G27" s="31"/>
      <c r="H27" s="3"/>
      <c r="I27" s="31"/>
      <c r="J27" s="5"/>
      <c r="K27" s="23"/>
    </row>
    <row r="28" spans="1:11" x14ac:dyDescent="0.25">
      <c r="A28" s="13" t="s">
        <v>48</v>
      </c>
      <c r="B28" s="17" t="s">
        <v>49</v>
      </c>
      <c r="C28" s="4"/>
      <c r="D28" s="4"/>
      <c r="E28" s="5"/>
      <c r="F28" s="20"/>
      <c r="G28" s="31"/>
      <c r="H28" s="3"/>
      <c r="I28" s="31"/>
      <c r="J28" s="5"/>
      <c r="K28" s="23"/>
    </row>
    <row r="29" spans="1:11" x14ac:dyDescent="0.25">
      <c r="A29" s="13" t="s">
        <v>50</v>
      </c>
      <c r="B29" s="17" t="s">
        <v>51</v>
      </c>
      <c r="C29" s="4"/>
      <c r="D29" s="4"/>
      <c r="E29" s="5"/>
      <c r="F29" s="20"/>
      <c r="G29" s="31"/>
      <c r="H29" s="3"/>
      <c r="I29" s="31"/>
      <c r="J29" s="5">
        <v>47220.044199999997</v>
      </c>
      <c r="K29" s="23"/>
    </row>
    <row r="30" spans="1:11" x14ac:dyDescent="0.25">
      <c r="A30" s="13" t="s">
        <v>52</v>
      </c>
      <c r="B30" s="17" t="s">
        <v>53</v>
      </c>
      <c r="C30" s="4">
        <v>237166.70929999999</v>
      </c>
      <c r="D30" s="4">
        <v>254016.70929999999</v>
      </c>
      <c r="E30" s="5">
        <v>175516.49486000001</v>
      </c>
      <c r="F30" s="20">
        <f t="shared" si="3"/>
        <v>-61650.214439999982</v>
      </c>
      <c r="G30" s="31">
        <f t="shared" si="0"/>
        <v>74.005536180874117</v>
      </c>
      <c r="H30" s="3">
        <f t="shared" si="4"/>
        <v>-78500.214439999982</v>
      </c>
      <c r="I30" s="31">
        <f t="shared" si="1"/>
        <v>69.096436743738266</v>
      </c>
      <c r="J30" s="5">
        <v>156518.08180000001</v>
      </c>
      <c r="K30" s="23">
        <f t="shared" si="2"/>
        <v>112.13815863414192</v>
      </c>
    </row>
    <row r="31" spans="1:11" x14ac:dyDescent="0.25">
      <c r="A31" s="13" t="s">
        <v>54</v>
      </c>
      <c r="B31" s="17" t="s">
        <v>55</v>
      </c>
      <c r="C31" s="4">
        <v>46520</v>
      </c>
      <c r="D31" s="4">
        <v>48272.357799999998</v>
      </c>
      <c r="E31" s="5">
        <v>14207.230439999999</v>
      </c>
      <c r="F31" s="20">
        <f t="shared" si="3"/>
        <v>-32312.769560000001</v>
      </c>
      <c r="G31" s="31">
        <f t="shared" si="0"/>
        <v>30.540048237317279</v>
      </c>
      <c r="H31" s="3">
        <f t="shared" si="4"/>
        <v>-34065.127359999999</v>
      </c>
      <c r="I31" s="31">
        <f t="shared" si="1"/>
        <v>29.431399433321236</v>
      </c>
      <c r="J31" s="5">
        <v>6572.4585800000004</v>
      </c>
      <c r="K31" s="23">
        <f t="shared" si="2"/>
        <v>216.16310345770179</v>
      </c>
    </row>
    <row r="32" spans="1:11" ht="15.75" thickBot="1" x14ac:dyDescent="0.3">
      <c r="A32" s="14" t="s">
        <v>56</v>
      </c>
      <c r="B32" s="18" t="s">
        <v>57</v>
      </c>
      <c r="C32" s="8">
        <v>18544.599999999999</v>
      </c>
      <c r="D32" s="8">
        <v>25117.752</v>
      </c>
      <c r="E32" s="10">
        <v>3575.5777400000002</v>
      </c>
      <c r="F32" s="29">
        <f t="shared" si="3"/>
        <v>-14969.022259999998</v>
      </c>
      <c r="G32" s="32">
        <f t="shared" si="0"/>
        <v>19.280964485618458</v>
      </c>
      <c r="H32" s="27">
        <f t="shared" si="4"/>
        <v>-21542.17426</v>
      </c>
      <c r="I32" s="32">
        <f t="shared" si="1"/>
        <v>14.235261738391239</v>
      </c>
      <c r="J32" s="10">
        <v>591.80204000000003</v>
      </c>
      <c r="K32" s="23">
        <f t="shared" si="2"/>
        <v>604.1847608365797</v>
      </c>
    </row>
    <row r="33" spans="1:11" ht="15.75" thickBot="1" x14ac:dyDescent="0.3">
      <c r="A33" s="11" t="s">
        <v>58</v>
      </c>
      <c r="B33" s="15" t="s">
        <v>59</v>
      </c>
      <c r="C33" s="6">
        <f>SUM(C34:C38)</f>
        <v>2286583.4022900001</v>
      </c>
      <c r="D33" s="6">
        <f>SUM(D34:D38)</f>
        <v>2261845.3093900001</v>
      </c>
      <c r="E33" s="6">
        <f>SUM(E34:E38)</f>
        <v>1607120.7823600001</v>
      </c>
      <c r="F33" s="19">
        <f t="shared" si="3"/>
        <v>-679462.61993000004</v>
      </c>
      <c r="G33" s="37">
        <f t="shared" si="0"/>
        <v>70.284809237680889</v>
      </c>
      <c r="H33" s="9">
        <f t="shared" si="4"/>
        <v>-654724.52703</v>
      </c>
      <c r="I33" s="37">
        <f t="shared" si="1"/>
        <v>71.053523231145562</v>
      </c>
      <c r="J33" s="9">
        <f>SUM(J34:J38)</f>
        <v>318956.99533000001</v>
      </c>
      <c r="K33" s="6">
        <f t="shared" si="2"/>
        <v>503.86754512069479</v>
      </c>
    </row>
    <row r="34" spans="1:11" x14ac:dyDescent="0.25">
      <c r="A34" s="12" t="s">
        <v>60</v>
      </c>
      <c r="B34" s="16" t="s">
        <v>61</v>
      </c>
      <c r="C34" s="7">
        <v>72500</v>
      </c>
      <c r="D34" s="7">
        <v>74633.939069999993</v>
      </c>
      <c r="E34" s="3">
        <v>41551.27306</v>
      </c>
      <c r="F34" s="20">
        <f t="shared" si="3"/>
        <v>-30948.72694</v>
      </c>
      <c r="G34" s="33">
        <f t="shared" si="0"/>
        <v>57.312100772413785</v>
      </c>
      <c r="H34" s="3">
        <f t="shared" si="4"/>
        <v>-33082.666009999994</v>
      </c>
      <c r="I34" s="33">
        <f t="shared" si="1"/>
        <v>55.67342897582909</v>
      </c>
      <c r="J34" s="3">
        <v>20087.648539999998</v>
      </c>
      <c r="K34" s="23">
        <f>E34/J34*100</f>
        <v>206.8498608847126</v>
      </c>
    </row>
    <row r="35" spans="1:11" x14ac:dyDescent="0.25">
      <c r="A35" s="13" t="s">
        <v>62</v>
      </c>
      <c r="B35" s="17" t="s">
        <v>63</v>
      </c>
      <c r="C35" s="4">
        <v>1512349.12</v>
      </c>
      <c r="D35" s="4">
        <v>1430948.1402799999</v>
      </c>
      <c r="E35" s="5">
        <v>1224989.1378200001</v>
      </c>
      <c r="F35" s="20">
        <f t="shared" si="3"/>
        <v>-287359.98218000005</v>
      </c>
      <c r="G35" s="31">
        <f t="shared" si="0"/>
        <v>80.999097471620843</v>
      </c>
      <c r="H35" s="3">
        <f t="shared" si="4"/>
        <v>-205959.00245999987</v>
      </c>
      <c r="I35" s="31">
        <f t="shared" si="1"/>
        <v>85.606815742483931</v>
      </c>
      <c r="J35" s="5">
        <v>144705.85</v>
      </c>
      <c r="K35" s="23">
        <f>E35/J35*100</f>
        <v>846.53739832909309</v>
      </c>
    </row>
    <row r="36" spans="1:11" x14ac:dyDescent="0.25">
      <c r="A36" s="13" t="s">
        <v>64</v>
      </c>
      <c r="B36" s="17" t="s">
        <v>65</v>
      </c>
      <c r="C36" s="4">
        <v>700143.28229</v>
      </c>
      <c r="D36" s="4">
        <v>754672.23004000005</v>
      </c>
      <c r="E36" s="5">
        <v>339887.79926</v>
      </c>
      <c r="F36" s="20">
        <f t="shared" si="3"/>
        <v>-360255.48303</v>
      </c>
      <c r="G36" s="31">
        <f t="shared" si="0"/>
        <v>48.545463172667866</v>
      </c>
      <c r="H36" s="3">
        <f t="shared" si="4"/>
        <v>-414784.43078000005</v>
      </c>
      <c r="I36" s="31">
        <f t="shared" si="1"/>
        <v>45.037803927406323</v>
      </c>
      <c r="J36" s="5">
        <v>153396.14699000001</v>
      </c>
      <c r="K36" s="23">
        <f t="shared" si="2"/>
        <v>221.57518681493187</v>
      </c>
    </row>
    <row r="37" spans="1:11" ht="24" x14ac:dyDescent="0.25">
      <c r="A37" s="13" t="s">
        <v>66</v>
      </c>
      <c r="B37" s="17" t="s">
        <v>67</v>
      </c>
      <c r="C37" s="4"/>
      <c r="D37" s="4"/>
      <c r="E37" s="5"/>
      <c r="F37" s="20"/>
      <c r="G37" s="31"/>
      <c r="H37" s="3"/>
      <c r="I37" s="31"/>
      <c r="J37" s="5"/>
      <c r="K37" s="23"/>
    </row>
    <row r="38" spans="1:11" ht="15.75" thickBot="1" x14ac:dyDescent="0.3">
      <c r="A38" s="14" t="s">
        <v>68</v>
      </c>
      <c r="B38" s="18" t="s">
        <v>69</v>
      </c>
      <c r="C38" s="8">
        <v>1591</v>
      </c>
      <c r="D38" s="8">
        <v>1591</v>
      </c>
      <c r="E38" s="10">
        <v>692.57222000000002</v>
      </c>
      <c r="F38" s="29">
        <f t="shared" si="3"/>
        <v>-898.42777999999998</v>
      </c>
      <c r="G38" s="32">
        <f t="shared" si="0"/>
        <v>43.530623507228164</v>
      </c>
      <c r="H38" s="27">
        <f t="shared" si="4"/>
        <v>-898.42777999999998</v>
      </c>
      <c r="I38" s="32">
        <f t="shared" si="1"/>
        <v>43.530623507228164</v>
      </c>
      <c r="J38" s="10">
        <v>767.34979999999996</v>
      </c>
      <c r="K38" s="25">
        <f t="shared" si="2"/>
        <v>90.255085750983454</v>
      </c>
    </row>
    <row r="39" spans="1:11" ht="15.75" thickBot="1" x14ac:dyDescent="0.3">
      <c r="A39" s="11" t="s">
        <v>70</v>
      </c>
      <c r="B39" s="15" t="s">
        <v>71</v>
      </c>
      <c r="C39" s="6">
        <f>SUM(C40:C41)</f>
        <v>300</v>
      </c>
      <c r="D39" s="6">
        <f t="shared" ref="D39:E39" si="8">SUM(D40:D41)</f>
        <v>300</v>
      </c>
      <c r="E39" s="6">
        <f t="shared" si="8"/>
        <v>214.83525</v>
      </c>
      <c r="F39" s="19">
        <f t="shared" si="3"/>
        <v>-85.164749999999998</v>
      </c>
      <c r="G39" s="37">
        <f t="shared" si="0"/>
        <v>71.611750000000001</v>
      </c>
      <c r="H39" s="9">
        <f t="shared" si="4"/>
        <v>-85.164749999999998</v>
      </c>
      <c r="I39" s="37">
        <f t="shared" si="1"/>
        <v>71.611750000000001</v>
      </c>
      <c r="J39" s="9">
        <f t="shared" ref="J39" si="9">SUM(J40:J41)</f>
        <v>177.75</v>
      </c>
      <c r="K39" s="6">
        <f t="shared" si="2"/>
        <v>120.86371308016876</v>
      </c>
    </row>
    <row r="40" spans="1:11" x14ac:dyDescent="0.25">
      <c r="A40" s="12" t="s">
        <v>72</v>
      </c>
      <c r="B40" s="16" t="s">
        <v>73</v>
      </c>
      <c r="C40" s="7">
        <v>300</v>
      </c>
      <c r="D40" s="7">
        <v>300</v>
      </c>
      <c r="E40" s="3">
        <v>214.83525</v>
      </c>
      <c r="F40" s="20">
        <f t="shared" si="3"/>
        <v>-85.164749999999998</v>
      </c>
      <c r="G40" s="33">
        <f t="shared" si="0"/>
        <v>71.611750000000001</v>
      </c>
      <c r="H40" s="3">
        <f t="shared" si="4"/>
        <v>-85.164749999999998</v>
      </c>
      <c r="I40" s="33">
        <f t="shared" si="1"/>
        <v>71.611750000000001</v>
      </c>
      <c r="J40" s="3">
        <v>177.75</v>
      </c>
      <c r="K40" s="38">
        <f t="shared" si="2"/>
        <v>120.86371308016876</v>
      </c>
    </row>
    <row r="41" spans="1:11" ht="15.75" thickBot="1" x14ac:dyDescent="0.3">
      <c r="A41" s="14" t="s">
        <v>74</v>
      </c>
      <c r="B41" s="18" t="s">
        <v>75</v>
      </c>
      <c r="C41" s="8"/>
      <c r="D41" s="8"/>
      <c r="E41" s="10"/>
      <c r="F41" s="29"/>
      <c r="G41" s="32"/>
      <c r="H41" s="27"/>
      <c r="I41" s="32"/>
      <c r="J41" s="10"/>
      <c r="K41" s="25"/>
    </row>
    <row r="42" spans="1:11" ht="15.75" thickBot="1" x14ac:dyDescent="0.3">
      <c r="A42" s="11" t="s">
        <v>76</v>
      </c>
      <c r="B42" s="15" t="s">
        <v>77</v>
      </c>
      <c r="C42" s="6">
        <f>SUM(C43:C50)</f>
        <v>2944027.82112</v>
      </c>
      <c r="D42" s="6">
        <f t="shared" ref="D42:E42" si="10">SUM(D43:D50)</f>
        <v>3092502.2954700002</v>
      </c>
      <c r="E42" s="6">
        <f t="shared" si="10"/>
        <v>1634478.3077400001</v>
      </c>
      <c r="F42" s="19">
        <f t="shared" si="3"/>
        <v>-1309549.5133799999</v>
      </c>
      <c r="G42" s="37">
        <f t="shared" si="0"/>
        <v>55.518439602183975</v>
      </c>
      <c r="H42" s="9">
        <f t="shared" si="4"/>
        <v>-1458023.9877300002</v>
      </c>
      <c r="I42" s="37">
        <f t="shared" si="1"/>
        <v>52.852937575316858</v>
      </c>
      <c r="J42" s="9">
        <f>SUM(J43:J50)</f>
        <v>2286133.0575899999</v>
      </c>
      <c r="K42" s="6">
        <f t="shared" si="2"/>
        <v>71.49532711202022</v>
      </c>
    </row>
    <row r="43" spans="1:11" x14ac:dyDescent="0.25">
      <c r="A43" s="12" t="s">
        <v>78</v>
      </c>
      <c r="B43" s="16" t="s">
        <v>79</v>
      </c>
      <c r="C43" s="7">
        <v>1175924.83604</v>
      </c>
      <c r="D43" s="7">
        <v>1187562.2505000001</v>
      </c>
      <c r="E43" s="3">
        <v>622316.21366000001</v>
      </c>
      <c r="F43" s="20">
        <f t="shared" si="3"/>
        <v>-553608.62237999996</v>
      </c>
      <c r="G43" s="33">
        <f t="shared" si="0"/>
        <v>52.921427848712554</v>
      </c>
      <c r="H43" s="3">
        <f t="shared" si="4"/>
        <v>-565246.03684000007</v>
      </c>
      <c r="I43" s="33">
        <f t="shared" si="1"/>
        <v>52.402828853644166</v>
      </c>
      <c r="J43" s="3">
        <v>814681.38034000003</v>
      </c>
      <c r="K43" s="24">
        <f t="shared" si="2"/>
        <v>76.387680960657505</v>
      </c>
    </row>
    <row r="44" spans="1:11" x14ac:dyDescent="0.25">
      <c r="A44" s="13" t="s">
        <v>80</v>
      </c>
      <c r="B44" s="17" t="s">
        <v>81</v>
      </c>
      <c r="C44" s="4">
        <v>1436962.98789</v>
      </c>
      <c r="D44" s="4">
        <v>1568918.7606500001</v>
      </c>
      <c r="E44" s="5">
        <v>826791.83750000002</v>
      </c>
      <c r="F44" s="20">
        <f t="shared" si="3"/>
        <v>-610171.15038999997</v>
      </c>
      <c r="G44" s="31">
        <f t="shared" si="0"/>
        <v>57.537448387173853</v>
      </c>
      <c r="H44" s="3">
        <f t="shared" si="4"/>
        <v>-742126.92315000005</v>
      </c>
      <c r="I44" s="31">
        <f t="shared" si="1"/>
        <v>52.698193063703428</v>
      </c>
      <c r="J44" s="5">
        <v>1300670.6801499999</v>
      </c>
      <c r="K44" s="23">
        <f t="shared" si="2"/>
        <v>63.566577621681319</v>
      </c>
    </row>
    <row r="45" spans="1:11" x14ac:dyDescent="0.25">
      <c r="A45" s="13" t="s">
        <v>82</v>
      </c>
      <c r="B45" s="17" t="s">
        <v>83</v>
      </c>
      <c r="C45" s="4">
        <v>260301.32227</v>
      </c>
      <c r="D45" s="4">
        <v>263872.68281999999</v>
      </c>
      <c r="E45" s="5">
        <v>140519.85644</v>
      </c>
      <c r="F45" s="20">
        <f t="shared" si="3"/>
        <v>-119781.46583</v>
      </c>
      <c r="G45" s="31">
        <f t="shared" si="0"/>
        <v>53.983535394508856</v>
      </c>
      <c r="H45" s="3">
        <f t="shared" si="4"/>
        <v>-123352.82637999998</v>
      </c>
      <c r="I45" s="31">
        <f t="shared" si="1"/>
        <v>53.252900201062204</v>
      </c>
      <c r="J45" s="5">
        <v>125357.60327000001</v>
      </c>
      <c r="K45" s="23">
        <f t="shared" si="2"/>
        <v>112.09520027065527</v>
      </c>
    </row>
    <row r="46" spans="1:11" x14ac:dyDescent="0.25">
      <c r="A46" s="13" t="s">
        <v>84</v>
      </c>
      <c r="B46" s="17" t="s">
        <v>85</v>
      </c>
      <c r="C46" s="4"/>
      <c r="D46" s="4"/>
      <c r="E46" s="5"/>
      <c r="F46" s="20"/>
      <c r="G46" s="31"/>
      <c r="H46" s="3"/>
      <c r="I46" s="31"/>
      <c r="J46" s="5"/>
      <c r="K46" s="23"/>
    </row>
    <row r="47" spans="1:11" ht="24" x14ac:dyDescent="0.25">
      <c r="A47" s="13" t="s">
        <v>86</v>
      </c>
      <c r="B47" s="17" t="s">
        <v>87</v>
      </c>
      <c r="C47" s="4"/>
      <c r="D47" s="4"/>
      <c r="E47" s="5"/>
      <c r="F47" s="20"/>
      <c r="G47" s="31"/>
      <c r="H47" s="3"/>
      <c r="I47" s="31"/>
      <c r="J47" s="5"/>
      <c r="K47" s="23"/>
    </row>
    <row r="48" spans="1:11" x14ac:dyDescent="0.25">
      <c r="A48" s="13" t="s">
        <v>88</v>
      </c>
      <c r="B48" s="17" t="s">
        <v>89</v>
      </c>
      <c r="C48" s="4"/>
      <c r="D48" s="4"/>
      <c r="E48" s="5"/>
      <c r="F48" s="20"/>
      <c r="G48" s="31"/>
      <c r="H48" s="3"/>
      <c r="I48" s="31"/>
      <c r="J48" s="5"/>
      <c r="K48" s="23"/>
    </row>
    <row r="49" spans="1:11" x14ac:dyDescent="0.25">
      <c r="A49" s="13" t="s">
        <v>90</v>
      </c>
      <c r="B49" s="17" t="s">
        <v>91</v>
      </c>
      <c r="C49" s="4">
        <v>4190</v>
      </c>
      <c r="D49" s="4">
        <v>4060</v>
      </c>
      <c r="E49" s="5">
        <v>3010.24215</v>
      </c>
      <c r="F49" s="20">
        <f t="shared" si="3"/>
        <v>-1179.75785</v>
      </c>
      <c r="G49" s="31">
        <f t="shared" si="0"/>
        <v>71.843488066825785</v>
      </c>
      <c r="H49" s="3">
        <f t="shared" si="4"/>
        <v>-1049.75785</v>
      </c>
      <c r="I49" s="31">
        <f t="shared" si="1"/>
        <v>74.143895320197046</v>
      </c>
      <c r="J49" s="5">
        <v>3422.7369100000001</v>
      </c>
      <c r="K49" s="25">
        <f t="shared" si="2"/>
        <v>87.94839419895699</v>
      </c>
    </row>
    <row r="50" spans="1:11" ht="15.75" thickBot="1" x14ac:dyDescent="0.3">
      <c r="A50" s="14" t="s">
        <v>92</v>
      </c>
      <c r="B50" s="18" t="s">
        <v>93</v>
      </c>
      <c r="C50" s="8">
        <v>66648.674920000005</v>
      </c>
      <c r="D50" s="8">
        <v>68088.601500000004</v>
      </c>
      <c r="E50" s="10">
        <v>41840.15799</v>
      </c>
      <c r="F50" s="29">
        <f t="shared" si="3"/>
        <v>-24808.516930000005</v>
      </c>
      <c r="G50" s="32">
        <f t="shared" si="0"/>
        <v>62.777179051529139</v>
      </c>
      <c r="H50" s="27">
        <f t="shared" si="4"/>
        <v>-26248.443510000005</v>
      </c>
      <c r="I50" s="32">
        <f t="shared" si="1"/>
        <v>61.449577562552818</v>
      </c>
      <c r="J50" s="10">
        <v>42000.656920000001</v>
      </c>
      <c r="K50" s="25">
        <f t="shared" si="2"/>
        <v>99.617865667421086</v>
      </c>
    </row>
    <row r="51" spans="1:11" ht="15.75" thickBot="1" x14ac:dyDescent="0.3">
      <c r="A51" s="11" t="s">
        <v>94</v>
      </c>
      <c r="B51" s="15" t="s">
        <v>95</v>
      </c>
      <c r="C51" s="6">
        <f>SUM(C52:C53)</f>
        <v>175120.17694999999</v>
      </c>
      <c r="D51" s="6">
        <f t="shared" ref="D51:E51" si="11">SUM(D52:D53)</f>
        <v>192389.06303000002</v>
      </c>
      <c r="E51" s="6">
        <f t="shared" si="11"/>
        <v>123683.10062000001</v>
      </c>
      <c r="F51" s="19">
        <f t="shared" si="3"/>
        <v>-51437.076329999982</v>
      </c>
      <c r="G51" s="37">
        <f t="shared" si="0"/>
        <v>70.627555758645556</v>
      </c>
      <c r="H51" s="9">
        <f t="shared" si="4"/>
        <v>-68705.962410000007</v>
      </c>
      <c r="I51" s="37">
        <f t="shared" si="1"/>
        <v>64.288010280872157</v>
      </c>
      <c r="J51" s="9">
        <f>SUM(J52:J53)</f>
        <v>115162.87922999999</v>
      </c>
      <c r="K51" s="6">
        <f t="shared" si="2"/>
        <v>107.39840949355188</v>
      </c>
    </row>
    <row r="52" spans="1:11" x14ac:dyDescent="0.25">
      <c r="A52" s="12" t="s">
        <v>96</v>
      </c>
      <c r="B52" s="16" t="s">
        <v>97</v>
      </c>
      <c r="C52" s="7">
        <v>157837.50695000001</v>
      </c>
      <c r="D52" s="7">
        <v>174223.99303000001</v>
      </c>
      <c r="E52" s="3">
        <v>114309.49924</v>
      </c>
      <c r="F52" s="20">
        <f t="shared" si="3"/>
        <v>-43528.007710000005</v>
      </c>
      <c r="G52" s="33">
        <f t="shared" si="0"/>
        <v>72.422266068996606</v>
      </c>
      <c r="H52" s="3">
        <f t="shared" si="4"/>
        <v>-59914.493790000008</v>
      </c>
      <c r="I52" s="33">
        <f t="shared" si="1"/>
        <v>65.610652845223683</v>
      </c>
      <c r="J52" s="3">
        <v>105789.09024999999</v>
      </c>
      <c r="K52" s="24">
        <f t="shared" si="2"/>
        <v>108.05414714302263</v>
      </c>
    </row>
    <row r="53" spans="1:11" ht="15.75" thickBot="1" x14ac:dyDescent="0.3">
      <c r="A53" s="14" t="s">
        <v>98</v>
      </c>
      <c r="B53" s="18" t="s">
        <v>99</v>
      </c>
      <c r="C53" s="8">
        <v>17282.669999999998</v>
      </c>
      <c r="D53" s="8">
        <v>18165.07</v>
      </c>
      <c r="E53" s="10">
        <v>9373.6013800000001</v>
      </c>
      <c r="F53" s="29">
        <f t="shared" si="3"/>
        <v>-7909.0686199999982</v>
      </c>
      <c r="G53" s="32">
        <f t="shared" si="0"/>
        <v>54.236997987000855</v>
      </c>
      <c r="H53" s="27">
        <f t="shared" si="4"/>
        <v>-8791.4686199999996</v>
      </c>
      <c r="I53" s="32">
        <f t="shared" si="1"/>
        <v>51.602341086491819</v>
      </c>
      <c r="J53" s="10">
        <v>9373.7889799999994</v>
      </c>
      <c r="K53" s="25">
        <f t="shared" si="2"/>
        <v>99.997998674811228</v>
      </c>
    </row>
    <row r="54" spans="1:11" ht="15.75" thickBot="1" x14ac:dyDescent="0.3">
      <c r="A54" s="11" t="s">
        <v>100</v>
      </c>
      <c r="B54" s="15" t="s">
        <v>101</v>
      </c>
      <c r="C54" s="6">
        <f>SUM(C55:C59)</f>
        <v>90508.2</v>
      </c>
      <c r="D54" s="6">
        <f>SUM(D55:D59)</f>
        <v>91323.199999999997</v>
      </c>
      <c r="E54" s="6">
        <f t="shared" ref="E54" si="12">SUM(E55:E59)</f>
        <v>74546.755980000002</v>
      </c>
      <c r="F54" s="19">
        <f t="shared" si="3"/>
        <v>-15961.444019999995</v>
      </c>
      <c r="G54" s="37">
        <f t="shared" si="0"/>
        <v>82.364643181501791</v>
      </c>
      <c r="H54" s="9">
        <f t="shared" si="4"/>
        <v>-16776.444019999995</v>
      </c>
      <c r="I54" s="37">
        <f t="shared" si="1"/>
        <v>81.629592458433351</v>
      </c>
      <c r="J54" s="9">
        <f>SUM(J55:J59)</f>
        <v>40292.910039999995</v>
      </c>
      <c r="K54" s="6">
        <f t="shared" si="2"/>
        <v>185.01209246489066</v>
      </c>
    </row>
    <row r="55" spans="1:11" x14ac:dyDescent="0.25">
      <c r="A55" s="12" t="s">
        <v>102</v>
      </c>
      <c r="B55" s="16" t="s">
        <v>103</v>
      </c>
      <c r="C55" s="7">
        <v>9235.2000000000007</v>
      </c>
      <c r="D55" s="7">
        <v>9235.2000000000007</v>
      </c>
      <c r="E55" s="3">
        <v>4670.16075</v>
      </c>
      <c r="F55" s="20">
        <f t="shared" si="3"/>
        <v>-4565.0392500000007</v>
      </c>
      <c r="G55" s="33">
        <f t="shared" si="0"/>
        <v>50.569134940228686</v>
      </c>
      <c r="H55" s="3">
        <f t="shared" si="4"/>
        <v>-4565.0392500000007</v>
      </c>
      <c r="I55" s="33">
        <f t="shared" si="1"/>
        <v>50.569134940228686</v>
      </c>
      <c r="J55" s="3">
        <v>4923.6932399999996</v>
      </c>
      <c r="K55" s="23">
        <f>E55/J55*100</f>
        <v>94.850765926270427</v>
      </c>
    </row>
    <row r="56" spans="1:11" x14ac:dyDescent="0.25">
      <c r="A56" s="13" t="s">
        <v>104</v>
      </c>
      <c r="B56" s="17" t="s">
        <v>105</v>
      </c>
      <c r="C56" s="4"/>
      <c r="D56" s="4"/>
      <c r="E56" s="5"/>
      <c r="F56" s="20"/>
      <c r="G56" s="31"/>
      <c r="H56" s="3"/>
      <c r="I56" s="31"/>
      <c r="J56" s="5"/>
      <c r="K56" s="23"/>
    </row>
    <row r="57" spans="1:11" x14ac:dyDescent="0.25">
      <c r="A57" s="13" t="s">
        <v>106</v>
      </c>
      <c r="B57" s="17" t="s">
        <v>107</v>
      </c>
      <c r="C57" s="4">
        <v>44772</v>
      </c>
      <c r="D57" s="4">
        <v>45646</v>
      </c>
      <c r="E57" s="5">
        <v>41571.784399999997</v>
      </c>
      <c r="F57" s="20">
        <f t="shared" si="3"/>
        <v>-3200.2156000000032</v>
      </c>
      <c r="G57" s="31">
        <f t="shared" si="0"/>
        <v>92.852194228535694</v>
      </c>
      <c r="H57" s="3">
        <f t="shared" si="4"/>
        <v>-4074.2156000000032</v>
      </c>
      <c r="I57" s="31">
        <f t="shared" si="1"/>
        <v>91.074320641458172</v>
      </c>
      <c r="J57" s="5">
        <v>1109.1600000000001</v>
      </c>
      <c r="K57" s="23">
        <f t="shared" si="2"/>
        <v>3748.0421580294992</v>
      </c>
    </row>
    <row r="58" spans="1:11" x14ac:dyDescent="0.25">
      <c r="A58" s="13" t="s">
        <v>108</v>
      </c>
      <c r="B58" s="17" t="s">
        <v>109</v>
      </c>
      <c r="C58" s="4">
        <v>35501</v>
      </c>
      <c r="D58" s="4">
        <v>35422</v>
      </c>
      <c r="E58" s="5">
        <v>27284.810829999999</v>
      </c>
      <c r="F58" s="20">
        <f t="shared" si="3"/>
        <v>-8216.1891700000015</v>
      </c>
      <c r="G58" s="31">
        <f t="shared" si="0"/>
        <v>76.856457085715888</v>
      </c>
      <c r="H58" s="3">
        <f t="shared" si="4"/>
        <v>-8137.1891700000015</v>
      </c>
      <c r="I58" s="31">
        <f t="shared" si="1"/>
        <v>77.027866382474159</v>
      </c>
      <c r="J58" s="5">
        <v>33720.056799999998</v>
      </c>
      <c r="K58" s="23">
        <f t="shared" si="2"/>
        <v>80.915672805153761</v>
      </c>
    </row>
    <row r="59" spans="1:11" ht="15.75" thickBot="1" x14ac:dyDescent="0.3">
      <c r="A59" s="14" t="s">
        <v>110</v>
      </c>
      <c r="B59" s="18" t="s">
        <v>111</v>
      </c>
      <c r="C59" s="8">
        <v>1000</v>
      </c>
      <c r="D59" s="8">
        <v>1020</v>
      </c>
      <c r="E59" s="10">
        <v>1020</v>
      </c>
      <c r="F59" s="29">
        <f t="shared" si="3"/>
        <v>20</v>
      </c>
      <c r="G59" s="32">
        <f t="shared" si="0"/>
        <v>102</v>
      </c>
      <c r="H59" s="27">
        <f t="shared" si="4"/>
        <v>0</v>
      </c>
      <c r="I59" s="32">
        <f t="shared" si="1"/>
        <v>100</v>
      </c>
      <c r="J59" s="10">
        <v>540</v>
      </c>
      <c r="K59" s="23">
        <f>E59/J59*100</f>
        <v>188.88888888888889</v>
      </c>
    </row>
    <row r="60" spans="1:11" ht="15.75" thickBot="1" x14ac:dyDescent="0.3">
      <c r="A60" s="11" t="s">
        <v>112</v>
      </c>
      <c r="B60" s="15" t="s">
        <v>113</v>
      </c>
      <c r="C60" s="6">
        <f>SUM(C61:C64)</f>
        <v>189717.8</v>
      </c>
      <c r="D60" s="6">
        <f t="shared" ref="D60:E60" si="13">SUM(D61:D64)</f>
        <v>193867.8</v>
      </c>
      <c r="E60" s="6">
        <f t="shared" si="13"/>
        <v>127315.04123</v>
      </c>
      <c r="F60" s="19">
        <f t="shared" si="3"/>
        <v>-62402.758769999986</v>
      </c>
      <c r="G60" s="37">
        <f t="shared" si="0"/>
        <v>67.107588866200231</v>
      </c>
      <c r="H60" s="9">
        <f t="shared" si="4"/>
        <v>-66552.758769999986</v>
      </c>
      <c r="I60" s="37">
        <f t="shared" si="1"/>
        <v>65.671061016837257</v>
      </c>
      <c r="J60" s="9">
        <f>SUM(J61:J64)</f>
        <v>106032.62831999999</v>
      </c>
      <c r="K60" s="6">
        <f t="shared" si="2"/>
        <v>120.07156971132602</v>
      </c>
    </row>
    <row r="61" spans="1:11" x14ac:dyDescent="0.25">
      <c r="A61" s="12" t="s">
        <v>114</v>
      </c>
      <c r="B61" s="16" t="s">
        <v>115</v>
      </c>
      <c r="C61" s="7">
        <v>157128.79999999999</v>
      </c>
      <c r="D61" s="7">
        <v>153391.03560999999</v>
      </c>
      <c r="E61" s="3">
        <v>99840.12401</v>
      </c>
      <c r="F61" s="20">
        <f t="shared" si="3"/>
        <v>-57288.675989999989</v>
      </c>
      <c r="G61" s="33">
        <f t="shared" si="0"/>
        <v>63.540308339400539</v>
      </c>
      <c r="H61" s="3">
        <f t="shared" si="4"/>
        <v>-53550.911599999992</v>
      </c>
      <c r="I61" s="33">
        <f t="shared" si="1"/>
        <v>65.088630253364784</v>
      </c>
      <c r="J61" s="3">
        <v>80810.737259999994</v>
      </c>
      <c r="K61" s="24">
        <f>E61/J61*100</f>
        <v>123.54809199274467</v>
      </c>
    </row>
    <row r="62" spans="1:11" x14ac:dyDescent="0.25">
      <c r="A62" s="13" t="s">
        <v>116</v>
      </c>
      <c r="B62" s="17" t="s">
        <v>117</v>
      </c>
      <c r="C62" s="4">
        <v>12589</v>
      </c>
      <c r="D62" s="4">
        <v>20476.76439</v>
      </c>
      <c r="E62" s="5">
        <v>14164.470869999999</v>
      </c>
      <c r="F62" s="20">
        <f t="shared" ref="F62:F70" si="14">SUM(E62-C62)</f>
        <v>1575.4708699999992</v>
      </c>
      <c r="G62" s="31">
        <f t="shared" si="0"/>
        <v>112.51466256255461</v>
      </c>
      <c r="H62" s="3">
        <f t="shared" ref="H62:H70" si="15">SUM(E62-D62)</f>
        <v>-6312.2935200000011</v>
      </c>
      <c r="I62" s="31">
        <f t="shared" si="1"/>
        <v>69.17338403775031</v>
      </c>
      <c r="J62" s="5">
        <v>12697.484</v>
      </c>
      <c r="K62" s="23">
        <f>E62/J62*100</f>
        <v>111.5533665567131</v>
      </c>
    </row>
    <row r="63" spans="1:11" x14ac:dyDescent="0.25">
      <c r="A63" s="13" t="s">
        <v>118</v>
      </c>
      <c r="B63" s="17" t="s">
        <v>119</v>
      </c>
      <c r="C63" s="8">
        <v>20000</v>
      </c>
      <c r="D63" s="8">
        <v>20000</v>
      </c>
      <c r="E63" s="10">
        <v>13310.44635</v>
      </c>
      <c r="F63" s="20">
        <f t="shared" si="14"/>
        <v>-6689.5536499999998</v>
      </c>
      <c r="G63" s="31">
        <f t="shared" si="0"/>
        <v>66.552231750000004</v>
      </c>
      <c r="H63" s="3">
        <f t="shared" si="15"/>
        <v>-6689.5536499999998</v>
      </c>
      <c r="I63" s="31">
        <f t="shared" si="1"/>
        <v>66.552231750000004</v>
      </c>
      <c r="J63" s="10">
        <v>12524.40706</v>
      </c>
      <c r="K63" s="23">
        <f>E63/J63*100</f>
        <v>106.27605990634419</v>
      </c>
    </row>
    <row r="64" spans="1:11" ht="15.75" thickBot="1" x14ac:dyDescent="0.3">
      <c r="A64" s="14" t="s">
        <v>120</v>
      </c>
      <c r="B64" s="18" t="s">
        <v>121</v>
      </c>
      <c r="C64" s="8">
        <v>0</v>
      </c>
      <c r="D64" s="8">
        <v>0</v>
      </c>
      <c r="E64" s="10">
        <v>0</v>
      </c>
      <c r="F64" s="29">
        <f t="shared" si="14"/>
        <v>0</v>
      </c>
      <c r="G64" s="32"/>
      <c r="H64" s="27">
        <f t="shared" si="15"/>
        <v>0</v>
      </c>
      <c r="I64" s="32"/>
      <c r="J64" s="10"/>
      <c r="K64" s="25"/>
    </row>
    <row r="65" spans="1:11" ht="15.75" thickBot="1" x14ac:dyDescent="0.3">
      <c r="A65" s="11" t="s">
        <v>122</v>
      </c>
      <c r="B65" s="15" t="s">
        <v>123</v>
      </c>
      <c r="C65" s="6">
        <f>SUM(C66:C68)</f>
        <v>7446.4</v>
      </c>
      <c r="D65" s="6">
        <f t="shared" ref="D65:E65" si="16">SUM(D66:D68)</f>
        <v>6553.8040000000001</v>
      </c>
      <c r="E65" s="6">
        <f t="shared" si="16"/>
        <v>3844.72372</v>
      </c>
      <c r="F65" s="19">
        <f t="shared" si="14"/>
        <v>-3601.6762799999997</v>
      </c>
      <c r="G65" s="37">
        <f t="shared" si="0"/>
        <v>51.631979480017186</v>
      </c>
      <c r="H65" s="9">
        <f t="shared" si="15"/>
        <v>-2709.0802800000001</v>
      </c>
      <c r="I65" s="37">
        <f t="shared" si="1"/>
        <v>58.664002158135943</v>
      </c>
      <c r="J65" s="9">
        <f t="shared" ref="J65:K65" si="17">SUM(J66:J68)</f>
        <v>3849.9913200000001</v>
      </c>
      <c r="K65" s="6">
        <f t="shared" si="17"/>
        <v>99.863178912309863</v>
      </c>
    </row>
    <row r="66" spans="1:11" x14ac:dyDescent="0.25">
      <c r="A66" s="12" t="s">
        <v>124</v>
      </c>
      <c r="B66" s="16" t="s">
        <v>125</v>
      </c>
      <c r="C66" s="7"/>
      <c r="D66" s="7"/>
      <c r="E66" s="3"/>
      <c r="F66" s="20"/>
      <c r="G66" s="33"/>
      <c r="H66" s="3"/>
      <c r="I66" s="33"/>
      <c r="J66" s="3"/>
      <c r="K66" s="24"/>
    </row>
    <row r="67" spans="1:11" x14ac:dyDescent="0.25">
      <c r="A67" s="13" t="s">
        <v>126</v>
      </c>
      <c r="B67" s="17" t="s">
        <v>127</v>
      </c>
      <c r="C67" s="4"/>
      <c r="D67" s="4"/>
      <c r="E67" s="5"/>
      <c r="F67" s="20"/>
      <c r="G67" s="31"/>
      <c r="H67" s="3"/>
      <c r="I67" s="31"/>
      <c r="J67" s="5"/>
      <c r="K67" s="23"/>
    </row>
    <row r="68" spans="1:11" ht="15.75" thickBot="1" x14ac:dyDescent="0.3">
      <c r="A68" s="14" t="s">
        <v>128</v>
      </c>
      <c r="B68" s="18" t="s">
        <v>129</v>
      </c>
      <c r="C68" s="8">
        <v>7446.4</v>
      </c>
      <c r="D68" s="8">
        <v>6553.8040000000001</v>
      </c>
      <c r="E68" s="10">
        <v>3844.72372</v>
      </c>
      <c r="F68" s="29">
        <f t="shared" si="14"/>
        <v>-3601.6762799999997</v>
      </c>
      <c r="G68" s="32">
        <f t="shared" ref="G68:G70" si="18">E68/C68*100</f>
        <v>51.631979480017186</v>
      </c>
      <c r="H68" s="27">
        <f t="shared" si="15"/>
        <v>-2709.0802800000001</v>
      </c>
      <c r="I68" s="32">
        <f t="shared" ref="I68:I70" si="19">E68/D68*100</f>
        <v>58.664002158135943</v>
      </c>
      <c r="J68" s="10">
        <v>3849.9913200000001</v>
      </c>
      <c r="K68" s="23">
        <f>E68/J68*100</f>
        <v>99.863178912309863</v>
      </c>
    </row>
    <row r="69" spans="1:11" ht="15.75" thickBot="1" x14ac:dyDescent="0.3">
      <c r="A69" s="11" t="s">
        <v>130</v>
      </c>
      <c r="B69" s="15" t="s">
        <v>131</v>
      </c>
      <c r="C69" s="6">
        <f>SUM(C70:C75)</f>
        <v>3000</v>
      </c>
      <c r="D69" s="6">
        <f>SUM(D70:D75)</f>
        <v>3000</v>
      </c>
      <c r="E69" s="6">
        <f>SUM(E70:E75)</f>
        <v>0</v>
      </c>
      <c r="F69" s="19">
        <f t="shared" si="14"/>
        <v>-3000</v>
      </c>
      <c r="G69" s="37">
        <f t="shared" si="18"/>
        <v>0</v>
      </c>
      <c r="H69" s="9">
        <f t="shared" si="15"/>
        <v>-3000</v>
      </c>
      <c r="I69" s="37">
        <f t="shared" si="19"/>
        <v>0</v>
      </c>
      <c r="J69" s="9">
        <f t="shared" ref="J69:K69" si="20">SUM(J70:J75)</f>
        <v>0</v>
      </c>
      <c r="K69" s="6">
        <f t="shared" si="20"/>
        <v>0</v>
      </c>
    </row>
    <row r="70" spans="1:11" ht="15.75" thickBot="1" x14ac:dyDescent="0.3">
      <c r="A70" s="21" t="s">
        <v>132</v>
      </c>
      <c r="B70" s="22" t="s">
        <v>133</v>
      </c>
      <c r="C70" s="39">
        <v>3000</v>
      </c>
      <c r="D70" s="39">
        <v>3000</v>
      </c>
      <c r="E70" s="26">
        <v>0</v>
      </c>
      <c r="F70" s="28">
        <f t="shared" si="14"/>
        <v>-3000</v>
      </c>
      <c r="G70" s="34">
        <f t="shared" si="18"/>
        <v>0</v>
      </c>
      <c r="H70" s="26">
        <f t="shared" si="15"/>
        <v>-3000</v>
      </c>
      <c r="I70" s="34">
        <f t="shared" si="19"/>
        <v>0</v>
      </c>
      <c r="J70" s="26">
        <v>0</v>
      </c>
      <c r="K70" s="6">
        <v>0</v>
      </c>
    </row>
    <row r="71" spans="1:11" x14ac:dyDescent="0.25">
      <c r="A71" s="1"/>
    </row>
    <row r="72" spans="1:11" x14ac:dyDescent="0.25">
      <c r="A72" s="2" t="s">
        <v>136</v>
      </c>
    </row>
  </sheetData>
  <mergeCells count="1">
    <mergeCell ref="A1:K1"/>
  </mergeCells>
  <pageMargins left="0.7" right="0.7" top="0.75" bottom="0.75" header="0.3" footer="0.3"/>
  <pageSetup paperSize="9" scale="63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2022-10-04T13:26:49Z</cp:lastPrinted>
  <dcterms:created xsi:type="dcterms:W3CDTF">2017-12-11T14:03:53Z</dcterms:created>
  <dcterms:modified xsi:type="dcterms:W3CDTF">2025-09-05T09:19:33Z</dcterms:modified>
</cp:coreProperties>
</file>